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CF6B545-284D-4895-B34D-195238A6E6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V12" i="5" s="1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J12" i="5" l="1"/>
  <c r="AR12" i="5"/>
  <c r="H16" i="5"/>
  <c r="E16" i="5"/>
  <c r="L16" i="5" s="1"/>
  <c r="G17" i="5"/>
  <c r="G18" i="5" s="1"/>
  <c r="E17" i="5"/>
  <c r="O17" i="5" s="1"/>
  <c r="K17" i="5"/>
  <c r="K18" i="5" s="1"/>
  <c r="F17" i="5"/>
  <c r="H17" i="5"/>
  <c r="H18" i="5" s="1"/>
  <c r="I16" i="5"/>
  <c r="AF12" i="5"/>
  <c r="M16" i="5" l="1"/>
  <c r="N16" i="5"/>
  <c r="O16" i="5"/>
  <c r="J16" i="5"/>
  <c r="F18" i="5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<sst xmlns="http://schemas.openxmlformats.org/spreadsheetml/2006/main" count="90" uniqueCount="44">
  <si>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</si>
  <si>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</si>
  <si>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</si>
  <si>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</si>
  <si>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</si>
  <si>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</si>
  <si>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</si>
  <si>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</si>
  <si>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</si>
  <si>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</si>
  <si>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</si>
  <si>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</si>
  <si>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</si>
  <si>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</si>
  <si>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</si>
  <si>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</si>
  <si>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</si>
  <si>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</si>
  <si>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</si>
  <si>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</si>
  <si>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</si>
  <si>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</si>
  <si>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</si>
  <si>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</si>
  <si>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</si>
  <si>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ViVe = Vimpelin Veto  (1934)</t>
  </si>
  <si>
    <t>Miika Kanala</t>
  </si>
  <si>
    <t>25.2.2000   Halsua</t>
  </si>
  <si>
    <t>2.</t>
  </si>
  <si>
    <t>VePe</t>
  </si>
  <si>
    <t>3.</t>
  </si>
  <si>
    <t>ViVe  2</t>
  </si>
  <si>
    <t>1.</t>
  </si>
  <si>
    <t>Ura</t>
  </si>
  <si>
    <t>HalTo = Halsuan Toivo  (1909),  kasvattajaseura</t>
  </si>
  <si>
    <t>12.</t>
  </si>
  <si>
    <t>7.</t>
  </si>
  <si>
    <t>Ura  2</t>
  </si>
  <si>
    <t>5.</t>
  </si>
  <si>
    <t>VePe = Veteli Pesis  (2000)</t>
  </si>
  <si>
    <t>HP-K</t>
  </si>
  <si>
    <t>HP-K = Haapajärven Pesä-Kiilat  (1990)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</si>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</sst>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26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2016</v>
      </c>
      <c r="Y4" s="12" t="s">
        <v>28</v>
      </c>
      <c r="Z4" s="1" t="s">
        <v>29</v>
      </c>
      <c r="AA4" s="12">
        <v>11</v>
      </c>
      <c r="AB4" s="12">
        <v>1</v>
      </c>
      <c r="AC4" s="12">
        <v>3</v>
      </c>
      <c r="AD4" s="12">
        <v>5</v>
      </c>
      <c r="AE4" s="12">
        <v>19</v>
      </c>
      <c r="AF4" s="65">
        <v>0.4042</v>
      </c>
      <c r="AG4" s="10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2017</v>
      </c>
      <c r="Y5" s="12" t="s">
        <v>30</v>
      </c>
      <c r="Z5" s="1" t="s">
        <v>31</v>
      </c>
      <c r="AA5" s="12">
        <v>14</v>
      </c>
      <c r="AB5" s="12">
        <v>2</v>
      </c>
      <c r="AC5" s="12">
        <v>15</v>
      </c>
      <c r="AD5" s="12">
        <v>7</v>
      </c>
      <c r="AE5" s="12">
        <v>47</v>
      </c>
      <c r="AF5" s="65">
        <v>0.46529999999999999</v>
      </c>
      <c r="AG5" s="10">
        <v>101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2">
        <v>0.22220000000000001</v>
      </c>
      <c r="AS5" s="63">
        <v>9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2018</v>
      </c>
      <c r="Y6" s="12" t="s">
        <v>32</v>
      </c>
      <c r="Z6" s="1" t="s">
        <v>33</v>
      </c>
      <c r="AA6" s="12">
        <v>16</v>
      </c>
      <c r="AB6" s="12">
        <v>3</v>
      </c>
      <c r="AC6" s="12">
        <v>14</v>
      </c>
      <c r="AD6" s="12">
        <v>19</v>
      </c>
      <c r="AE6" s="12">
        <v>73</v>
      </c>
      <c r="AF6" s="65">
        <v>0.71560000000000001</v>
      </c>
      <c r="AG6" s="10">
        <v>102</v>
      </c>
      <c r="AH6" s="7"/>
      <c r="AI6" s="7"/>
      <c r="AJ6" s="7"/>
      <c r="AK6" s="7"/>
      <c r="AL6" s="10"/>
      <c r="AM6" s="12">
        <v>8</v>
      </c>
      <c r="AN6" s="12">
        <v>1</v>
      </c>
      <c r="AO6" s="12">
        <v>6</v>
      </c>
      <c r="AP6" s="12">
        <v>11</v>
      </c>
      <c r="AQ6" s="12">
        <v>30</v>
      </c>
      <c r="AR6" s="56">
        <v>0.66659999999999997</v>
      </c>
      <c r="AS6" s="10">
        <v>45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35</v>
      </c>
      <c r="D7" s="1" t="s">
        <v>33</v>
      </c>
      <c r="E7" s="12">
        <v>21</v>
      </c>
      <c r="F7" s="12">
        <v>0</v>
      </c>
      <c r="G7" s="12">
        <v>3</v>
      </c>
      <c r="H7" s="13">
        <v>9</v>
      </c>
      <c r="I7" s="12">
        <v>47</v>
      </c>
      <c r="J7" s="30">
        <v>0.4607</v>
      </c>
      <c r="K7" s="17">
        <v>102</v>
      </c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2019</v>
      </c>
      <c r="Y7" s="12" t="s">
        <v>36</v>
      </c>
      <c r="Z7" s="1" t="s">
        <v>33</v>
      </c>
      <c r="AA7" s="12">
        <v>4</v>
      </c>
      <c r="AB7" s="12">
        <v>0</v>
      </c>
      <c r="AC7" s="12">
        <v>1</v>
      </c>
      <c r="AD7" s="12">
        <v>5</v>
      </c>
      <c r="AE7" s="12">
        <v>20</v>
      </c>
      <c r="AF7" s="65">
        <v>0.71419999999999995</v>
      </c>
      <c r="AG7" s="17">
        <v>28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6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>
        <v>2020</v>
      </c>
      <c r="Y8" s="12" t="s">
        <v>36</v>
      </c>
      <c r="Z8" s="1" t="s">
        <v>37</v>
      </c>
      <c r="AA8" s="12">
        <v>5</v>
      </c>
      <c r="AB8" s="12">
        <v>0</v>
      </c>
      <c r="AC8" s="12">
        <v>0</v>
      </c>
      <c r="AD8" s="12">
        <v>7</v>
      </c>
      <c r="AE8" s="12">
        <v>20</v>
      </c>
      <c r="AF8" s="30">
        <v>0.60599999999999998</v>
      </c>
      <c r="AG8" s="17">
        <v>33</v>
      </c>
      <c r="AH8" s="38"/>
      <c r="AI8" s="7"/>
      <c r="AJ8" s="7"/>
      <c r="AK8" s="7"/>
      <c r="AL8" s="10"/>
      <c r="AM8" s="12"/>
      <c r="AN8" s="12"/>
      <c r="AO8" s="12"/>
      <c r="AP8" s="12"/>
      <c r="AQ8" s="12"/>
      <c r="AR8" s="56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0"/>
      <c r="K9" s="17"/>
      <c r="L9" s="38"/>
      <c r="M9" s="7"/>
      <c r="N9" s="7"/>
      <c r="O9" s="7"/>
      <c r="P9" s="10"/>
      <c r="Q9" s="12"/>
      <c r="R9" s="12"/>
      <c r="S9" s="13"/>
      <c r="T9" s="12"/>
      <c r="U9" s="12"/>
      <c r="V9" s="56"/>
      <c r="W9" s="17"/>
      <c r="X9" s="66">
        <v>2021</v>
      </c>
      <c r="Y9" s="66" t="s">
        <v>38</v>
      </c>
      <c r="Z9" s="67" t="s">
        <v>29</v>
      </c>
      <c r="AA9" s="66">
        <v>8</v>
      </c>
      <c r="AB9" s="66">
        <v>0</v>
      </c>
      <c r="AC9" s="66">
        <v>3</v>
      </c>
      <c r="AD9" s="66">
        <v>7</v>
      </c>
      <c r="AE9" s="66">
        <v>37</v>
      </c>
      <c r="AF9" s="68">
        <v>0.69810000000000005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56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6">
        <v>2022</v>
      </c>
      <c r="C10" s="70" t="s">
        <v>35</v>
      </c>
      <c r="D10" s="67" t="s">
        <v>40</v>
      </c>
      <c r="E10" s="66">
        <v>22</v>
      </c>
      <c r="F10" s="66">
        <v>1</v>
      </c>
      <c r="G10" s="66">
        <v>2</v>
      </c>
      <c r="H10" s="71">
        <v>8</v>
      </c>
      <c r="I10" s="66">
        <v>52</v>
      </c>
      <c r="J10" s="68">
        <v>0.41270000000000001</v>
      </c>
      <c r="K10" s="69">
        <v>126</v>
      </c>
      <c r="L10" s="38"/>
      <c r="M10" s="7"/>
      <c r="N10" s="7"/>
      <c r="O10" s="7"/>
      <c r="P10" s="10"/>
      <c r="Q10" s="12">
        <v>4</v>
      </c>
      <c r="R10" s="12">
        <v>1</v>
      </c>
      <c r="S10" s="13">
        <v>0</v>
      </c>
      <c r="T10" s="12">
        <v>2</v>
      </c>
      <c r="U10" s="12">
        <v>15</v>
      </c>
      <c r="V10" s="62">
        <v>0.55559999999999998</v>
      </c>
      <c r="W10" s="10">
        <v>27</v>
      </c>
      <c r="X10" s="12"/>
      <c r="Y10" s="12"/>
      <c r="Z10" s="1"/>
      <c r="AA10" s="12"/>
      <c r="AB10" s="12"/>
      <c r="AC10" s="12"/>
      <c r="AD10" s="66"/>
      <c r="AE10" s="66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56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2"/>
      <c r="D11" s="1"/>
      <c r="E11" s="12"/>
      <c r="F11" s="12"/>
      <c r="G11" s="12"/>
      <c r="H11" s="12"/>
      <c r="I11" s="12"/>
      <c r="J11" s="30"/>
      <c r="K11" s="17"/>
      <c r="L11" s="38"/>
      <c r="M11" s="7"/>
      <c r="N11" s="7"/>
      <c r="O11" s="7"/>
      <c r="P11" s="10"/>
      <c r="Q11" s="12"/>
      <c r="R11" s="12"/>
      <c r="S11" s="12"/>
      <c r="T11" s="12"/>
      <c r="U11" s="12"/>
      <c r="V11" s="65"/>
      <c r="W11" s="17"/>
      <c r="X11" s="12">
        <v>2023</v>
      </c>
      <c r="Y11" s="12" t="s">
        <v>42</v>
      </c>
      <c r="Z11" s="1" t="s">
        <v>37</v>
      </c>
      <c r="AA11" s="12">
        <v>15</v>
      </c>
      <c r="AB11" s="12">
        <v>2</v>
      </c>
      <c r="AC11" s="12">
        <v>7</v>
      </c>
      <c r="AD11" s="12">
        <v>24</v>
      </c>
      <c r="AE11" s="12">
        <v>70</v>
      </c>
      <c r="AF11" s="65">
        <v>0.66666666666666663</v>
      </c>
      <c r="AG11" s="10">
        <v>105</v>
      </c>
      <c r="AH11" s="38"/>
      <c r="AI11" s="7"/>
      <c r="AJ11" s="7"/>
      <c r="AK11" s="7" t="s">
        <v>43</v>
      </c>
      <c r="AL11" s="10"/>
      <c r="AM11" s="12"/>
      <c r="AN11" s="12"/>
      <c r="AO11" s="12"/>
      <c r="AP11" s="12"/>
      <c r="AQ11" s="12"/>
      <c r="AR11" s="62"/>
      <c r="AS11" s="63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43</v>
      </c>
      <c r="F12" s="34">
        <f>SUM(F4:F11)</f>
        <v>1</v>
      </c>
      <c r="G12" s="34">
        <f>SUM(G4:G11)</f>
        <v>5</v>
      </c>
      <c r="H12" s="34">
        <f>SUM(H4:H11)</f>
        <v>17</v>
      </c>
      <c r="I12" s="34">
        <f>SUM(I4:I11)</f>
        <v>99</v>
      </c>
      <c r="J12" s="35">
        <f>PRODUCT(I12/K12)</f>
        <v>0.43421052631578949</v>
      </c>
      <c r="K12" s="19">
        <f>SUM(K4:K11)</f>
        <v>228</v>
      </c>
      <c r="L12" s="16"/>
      <c r="M12" s="27"/>
      <c r="N12" s="39"/>
      <c r="O12" s="40"/>
      <c r="P12" s="10"/>
      <c r="Q12" s="34">
        <f>SUM(Q4:Q11)</f>
        <v>4</v>
      </c>
      <c r="R12" s="34">
        <f>SUM(R4:R11)</f>
        <v>1</v>
      </c>
      <c r="S12" s="34">
        <f>SUM(S4:S11)</f>
        <v>0</v>
      </c>
      <c r="T12" s="34">
        <f>SUM(T4:T11)</f>
        <v>2</v>
      </c>
      <c r="U12" s="34">
        <f>SUM(U4:U11)</f>
        <v>15</v>
      </c>
      <c r="V12" s="35">
        <f>PRODUCT(U12/W12)</f>
        <v>0.55555555555555558</v>
      </c>
      <c r="W12" s="19">
        <f>SUM(W4:W11)</f>
        <v>27</v>
      </c>
      <c r="X12" s="61" t="s">
        <v>13</v>
      </c>
      <c r="Y12" s="11"/>
      <c r="Z12" s="9"/>
      <c r="AA12" s="34">
        <f>SUM(AA4:AA11)</f>
        <v>73</v>
      </c>
      <c r="AB12" s="34">
        <f>SUM(AB4:AB11)</f>
        <v>8</v>
      </c>
      <c r="AC12" s="34">
        <f>SUM(AC4:AC11)</f>
        <v>43</v>
      </c>
      <c r="AD12" s="34">
        <f>SUM(AD4:AD11)</f>
        <v>74</v>
      </c>
      <c r="AE12" s="34">
        <f>SUM(AE4:AE11)</f>
        <v>286</v>
      </c>
      <c r="AF12" s="35">
        <f>PRODUCT(AE12/AG12)</f>
        <v>0.60980810234541583</v>
      </c>
      <c r="AG12" s="19">
        <f>SUM(AG4:AG11)</f>
        <v>469</v>
      </c>
      <c r="AH12" s="16"/>
      <c r="AI12" s="27"/>
      <c r="AJ12" s="39"/>
      <c r="AK12" s="40"/>
      <c r="AL12" s="10"/>
      <c r="AM12" s="34">
        <f>SUM(AM4:AM11)</f>
        <v>10</v>
      </c>
      <c r="AN12" s="34">
        <f>SUM(AN4:AN11)</f>
        <v>1</v>
      </c>
      <c r="AO12" s="34">
        <f>SUM(AO4:AO11)</f>
        <v>6</v>
      </c>
      <c r="AP12" s="34">
        <f>SUM(AP4:AP11)</f>
        <v>11</v>
      </c>
      <c r="AQ12" s="34">
        <f>SUM(AQ4:AQ11)</f>
        <v>32</v>
      </c>
      <c r="AR12" s="35">
        <f>PRODUCT(AQ12/AS12)</f>
        <v>0.59259259259259256</v>
      </c>
      <c r="AS12" s="37">
        <f>SUM(AS4:AS11)</f>
        <v>54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5"/>
      <c r="R14" s="15" t="s">
        <v>10</v>
      </c>
      <c r="S14" s="15"/>
      <c r="T14" s="51" t="s">
        <v>34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/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15" t="s">
        <v>39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47</v>
      </c>
      <c r="F16" s="44">
        <f>PRODUCT(F12+R12)</f>
        <v>2</v>
      </c>
      <c r="G16" s="44">
        <f>PRODUCT(G12+S12)</f>
        <v>5</v>
      </c>
      <c r="H16" s="44">
        <f>PRODUCT(H12+T12)</f>
        <v>19</v>
      </c>
      <c r="I16" s="44">
        <f>PRODUCT(I12+U12)</f>
        <v>114</v>
      </c>
      <c r="J16" s="57">
        <f>PRODUCT(I16/K16)</f>
        <v>0.44705882352941179</v>
      </c>
      <c r="K16" s="15">
        <f>PRODUCT(K12+W12)</f>
        <v>255</v>
      </c>
      <c r="L16" s="50">
        <f>PRODUCT((F16+G16)/E16)</f>
        <v>0.14893617021276595</v>
      </c>
      <c r="M16" s="50">
        <f>PRODUCT(H16/E16)</f>
        <v>0.40425531914893614</v>
      </c>
      <c r="N16" s="50">
        <f>PRODUCT((F16+G16+H16)/E16)</f>
        <v>0.55319148936170215</v>
      </c>
      <c r="O16" s="50">
        <f>PRODUCT(I16/E16)</f>
        <v>2.4255319148936172</v>
      </c>
      <c r="Q16" s="15"/>
      <c r="R16" s="15"/>
      <c r="S16" s="15"/>
      <c r="T16" s="51" t="s">
        <v>25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83</v>
      </c>
      <c r="F17" s="44">
        <f>PRODUCT(AB12+AN12)</f>
        <v>9</v>
      </c>
      <c r="G17" s="44">
        <f>PRODUCT(AC12+AO12)</f>
        <v>49</v>
      </c>
      <c r="H17" s="44">
        <f>PRODUCT(AD12+AP12)</f>
        <v>85</v>
      </c>
      <c r="I17" s="44">
        <f>PRODUCT(AE12+AQ12)</f>
        <v>318</v>
      </c>
      <c r="J17" s="57">
        <f>PRODUCT(I17/K17)</f>
        <v>0.60803059273422566</v>
      </c>
      <c r="K17" s="10">
        <f>PRODUCT(AG12+AS12)</f>
        <v>523</v>
      </c>
      <c r="L17" s="50">
        <f>PRODUCT((F17+G17)/E17)</f>
        <v>0.6987951807228916</v>
      </c>
      <c r="M17" s="50">
        <f>PRODUCT(H17/E17)</f>
        <v>1.0240963855421688</v>
      </c>
      <c r="N17" s="50">
        <f>PRODUCT((F17+G17+H17)/E17)</f>
        <v>1.7228915662650603</v>
      </c>
      <c r="O17" s="50">
        <f>PRODUCT(I17/E17)</f>
        <v>3.8313253012048194</v>
      </c>
      <c r="Q17" s="15"/>
      <c r="R17" s="15"/>
      <c r="S17" s="15"/>
      <c r="T17" s="51" t="s">
        <v>24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130</v>
      </c>
      <c r="F18" s="44">
        <f t="shared" ref="F18:I18" si="0">SUM(F15:F17)</f>
        <v>11</v>
      </c>
      <c r="G18" s="44">
        <f t="shared" si="0"/>
        <v>54</v>
      </c>
      <c r="H18" s="44">
        <f t="shared" si="0"/>
        <v>104</v>
      </c>
      <c r="I18" s="44">
        <f t="shared" si="0"/>
        <v>432</v>
      </c>
      <c r="J18" s="57">
        <f>PRODUCT(I18/K18)</f>
        <v>0.55526992287917742</v>
      </c>
      <c r="K18" s="15">
        <f>SUM(K15:K17)</f>
        <v>778</v>
      </c>
      <c r="L18" s="50">
        <f>PRODUCT((F18+G18)/E18)</f>
        <v>0.5</v>
      </c>
      <c r="M18" s="50">
        <f>PRODUCT(H18/E18)</f>
        <v>0.8</v>
      </c>
      <c r="N18" s="50">
        <f>PRODUCT((F18+G18+H18)/E18)</f>
        <v>1.3</v>
      </c>
      <c r="O18" s="50">
        <f>PRODUCT(I18/E18)</f>
        <v>3.3230769230769233</v>
      </c>
      <c r="Q18" s="10"/>
      <c r="R18" s="10"/>
      <c r="S18" s="10"/>
      <c r="T18" s="15" t="s">
        <v>41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AC11">
    <sortCondition ref="B10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2023-09-03T07:26:04Z</dcterms:modified>
</cp:coreProperties>
</file>